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7" activeTab="0"/>
  </bookViews>
  <sheets>
    <sheet name="Valmistus" sheetId="1" r:id="rId1"/>
    <sheet name="Sheet2" sheetId="2" r:id="rId2"/>
    <sheet name="Sheet3" sheetId="3" r:id="rId3"/>
  </sheets>
  <definedNames>
    <definedName name="unnamed">'Valmistus'!$A$1:$I$41</definedName>
  </definedNames>
  <calcPr fullCalcOnLoad="1"/>
</workbook>
</file>

<file path=xl/sharedStrings.xml><?xml version="1.0" encoding="utf-8"?>
<sst xmlns="http://schemas.openxmlformats.org/spreadsheetml/2006/main" count="74" uniqueCount="56">
  <si>
    <t>Kotiviini:</t>
  </si>
  <si>
    <t>Vuosikerta:</t>
  </si>
  <si>
    <t>Käymisainepakkaus:</t>
  </si>
  <si>
    <t>Valmistusaineet:</t>
  </si>
  <si>
    <t>1.käyminen:</t>
  </si>
  <si>
    <t>sokeria</t>
  </si>
  <si>
    <t>(lisäksi vettä</t>
  </si>
  <si>
    <t>)</t>
  </si>
  <si>
    <t>2.käyminen:</t>
  </si>
  <si>
    <t>Jälkimakeutus:</t>
  </si>
  <si>
    <t>Lisäaineet:</t>
  </si>
  <si>
    <t>( * mk = sisältyy käymispakkaukseen )</t>
  </si>
  <si>
    <t>Keskeytys:</t>
  </si>
  <si>
    <t>1.selkeytys:</t>
  </si>
  <si>
    <t>2.selkeytys:</t>
  </si>
  <si>
    <t>Valmistuksen seuranta:</t>
  </si>
  <si>
    <t>Vettä lisätty yhteensä:</t>
  </si>
  <si>
    <t>Yhteishinta:</t>
  </si>
  <si>
    <t>Vaihe</t>
  </si>
  <si>
    <t>pv</t>
  </si>
  <si>
    <t>Ennen lisäystä</t>
  </si>
  <si>
    <t>Lisättynä</t>
  </si>
  <si>
    <t>työaika</t>
  </si>
  <si>
    <t>huomioita</t>
  </si>
  <si>
    <t>tiheys</t>
  </si>
  <si>
    <t>määrä</t>
  </si>
  <si>
    <t>V-%</t>
  </si>
  <si>
    <t>min.</t>
  </si>
  <si>
    <t>1.käyminen</t>
  </si>
  <si>
    <t>-</t>
  </si>
  <si>
    <t>2.käyminen</t>
  </si>
  <si>
    <t>keskeytys</t>
  </si>
  <si>
    <t>1.selkiytys</t>
  </si>
  <si>
    <t>2.selkiytys</t>
  </si>
  <si>
    <t>3.selkiytys</t>
  </si>
  <si>
    <t>pv.</t>
  </si>
  <si>
    <t>g/l</t>
  </si>
  <si>
    <t>hinta</t>
  </si>
  <si>
    <t>E/l</t>
  </si>
  <si>
    <t>Pullotus:</t>
  </si>
  <si>
    <t>kpl  0,75 l</t>
  </si>
  <si>
    <t>kpl  0,375 l</t>
  </si>
  <si>
    <t>korkit (kpl)</t>
  </si>
  <si>
    <t>kapselit (kpl)</t>
  </si>
  <si>
    <t>etiketit (kpl)</t>
  </si>
  <si>
    <t>pullot (kpl)</t>
  </si>
  <si>
    <t>pullotuskustannus:</t>
  </si>
  <si>
    <t>€</t>
  </si>
  <si>
    <r>
      <t>€</t>
    </r>
    <r>
      <rPr>
        <sz val="10"/>
        <color indexed="8"/>
        <rFont val="Arial"/>
        <family val="0"/>
      </rPr>
      <t>/kpl</t>
    </r>
  </si>
  <si>
    <t>Kokonaisaika:</t>
  </si>
  <si>
    <t>vrk</t>
  </si>
  <si>
    <t>min</t>
  </si>
  <si>
    <t>Kokonaiskustannus:</t>
  </si>
  <si>
    <t>€/0,75 l</t>
  </si>
  <si>
    <t>€/0,375 l</t>
  </si>
  <si>
    <t>Kommentit: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</si>
</sst>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.00&quot; €&quot;;\-#.00&quot; €&quot;;&quot; €&quot;"/>
    <numFmt numFmtId="166" formatCode="#.0&quot; kg&quot;;\-#.0&quot; kg&quot;;&quot;kg&quot;"/>
    <numFmt numFmtId="167" formatCode="#.0&quot; l&quot;;\-#.0&quot; l&quot;;&quot; l&quot;"/>
    <numFmt numFmtId="168" formatCode="#.00&quot; mk&quot;;\-#.00&quot; mk&quot;;&quot; mk&quot;"/>
    <numFmt numFmtId="169" formatCode="#&quot; g&quot;"/>
    <numFmt numFmtId="170" formatCode="D/M"/>
    <numFmt numFmtId="171" formatCode="#.000"/>
    <numFmt numFmtId="172" formatCode="#.0"/>
    <numFmt numFmtId="173" formatCode="0.00;\-0.00;&quot;&quot;"/>
    <numFmt numFmtId="174" formatCode="#"/>
    <numFmt numFmtId="175" formatCode="#&quot; min&quot;"/>
    <numFmt numFmtId="176" formatCode="HH&quot;h &quot;MM;&quot;     h     &quot;"/>
  </numFmts>
  <fonts count="5">
    <font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0"/>
    </font>
    <font>
      <sz val="10"/>
      <color indexed="8"/>
      <name val="DejaVu San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right"/>
      <protection/>
    </xf>
    <xf numFmtId="166" fontId="1" fillId="0" borderId="0" xfId="0" applyNumberFormat="1" applyFont="1" applyBorder="1" applyAlignment="1" applyProtection="1">
      <alignment/>
      <protection/>
    </xf>
    <xf numFmtId="164" fontId="1" fillId="0" borderId="2" xfId="0" applyNumberFormat="1" applyFont="1" applyBorder="1" applyAlignment="1" applyProtection="1">
      <alignment/>
      <protection/>
    </xf>
    <xf numFmtId="167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left"/>
      <protection/>
    </xf>
    <xf numFmtId="168" fontId="0" fillId="0" borderId="0" xfId="0" applyNumberFormat="1" applyAlignment="1">
      <alignment/>
    </xf>
    <xf numFmtId="169" fontId="1" fillId="0" borderId="0" xfId="0" applyNumberFormat="1" applyFont="1" applyBorder="1" applyAlignment="1" applyProtection="1">
      <alignment/>
      <protection/>
    </xf>
    <xf numFmtId="164" fontId="0" fillId="0" borderId="0" xfId="0" applyFont="1" applyBorder="1" applyAlignment="1">
      <alignment horizontal="right"/>
    </xf>
    <xf numFmtId="167" fontId="0" fillId="0" borderId="0" xfId="0" applyNumberFormat="1" applyAlignment="1">
      <alignment/>
    </xf>
    <xf numFmtId="164" fontId="1" fillId="0" borderId="3" xfId="0" applyNumberFormat="1" applyFont="1" applyBorder="1" applyAlignment="1" applyProtection="1">
      <alignment/>
      <protection/>
    </xf>
    <xf numFmtId="164" fontId="1" fillId="0" borderId="4" xfId="0" applyNumberFormat="1" applyFont="1" applyBorder="1" applyAlignment="1" applyProtection="1">
      <alignment horizontal="center" vertical="center"/>
      <protection/>
    </xf>
    <xf numFmtId="164" fontId="1" fillId="0" borderId="5" xfId="0" applyNumberFormat="1" applyFont="1" applyBorder="1" applyAlignment="1" applyProtection="1">
      <alignment horizontal="center"/>
      <protection/>
    </xf>
    <xf numFmtId="164" fontId="1" fillId="0" borderId="6" xfId="0" applyNumberFormat="1" applyFont="1" applyBorder="1" applyAlignment="1" applyProtection="1">
      <alignment horizontal="center"/>
      <protection/>
    </xf>
    <xf numFmtId="164" fontId="1" fillId="0" borderId="7" xfId="0" applyNumberFormat="1" applyFont="1" applyBorder="1" applyAlignment="1" applyProtection="1">
      <alignment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4" fontId="1" fillId="0" borderId="4" xfId="0" applyNumberFormat="1" applyFont="1" applyBorder="1" applyAlignment="1" applyProtection="1">
      <alignment horizontal="center"/>
      <protection/>
    </xf>
    <xf numFmtId="164" fontId="1" fillId="0" borderId="8" xfId="0" applyNumberFormat="1" applyFont="1" applyBorder="1" applyAlignment="1" applyProtection="1">
      <alignment horizontal="center"/>
      <protection/>
    </xf>
    <xf numFmtId="164" fontId="1" fillId="0" borderId="9" xfId="0" applyNumberFormat="1" applyFont="1" applyBorder="1" applyAlignment="1" applyProtection="1">
      <alignment/>
      <protection/>
    </xf>
    <xf numFmtId="170" fontId="1" fillId="0" borderId="8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71" fontId="1" fillId="0" borderId="4" xfId="0" applyNumberFormat="1" applyFont="1" applyBorder="1" applyAlignment="1" applyProtection="1">
      <alignment/>
      <protection/>
    </xf>
    <xf numFmtId="164" fontId="1" fillId="0" borderId="8" xfId="0" applyNumberFormat="1" applyFont="1" applyBorder="1" applyAlignment="1" applyProtection="1">
      <alignment/>
      <protection/>
    </xf>
    <xf numFmtId="164" fontId="1" fillId="0" borderId="5" xfId="0" applyNumberFormat="1" applyFont="1" applyBorder="1" applyAlignment="1" applyProtection="1">
      <alignment/>
      <protection/>
    </xf>
    <xf numFmtId="170" fontId="1" fillId="0" borderId="4" xfId="0" applyNumberFormat="1" applyFont="1" applyBorder="1" applyAlignment="1" applyProtection="1">
      <alignment/>
      <protection/>
    </xf>
    <xf numFmtId="164" fontId="1" fillId="0" borderId="4" xfId="0" applyNumberFormat="1" applyFont="1" applyBorder="1" applyAlignment="1" applyProtection="1">
      <alignment/>
      <protection/>
    </xf>
    <xf numFmtId="172" fontId="1" fillId="0" borderId="4" xfId="0" applyNumberFormat="1" applyFont="1" applyBorder="1" applyAlignment="1" applyProtection="1">
      <alignment/>
      <protection/>
    </xf>
    <xf numFmtId="170" fontId="1" fillId="0" borderId="1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173" fontId="1" fillId="0" borderId="1" xfId="0" applyNumberFormat="1" applyFont="1" applyBorder="1" applyAlignment="1" applyProtection="1">
      <alignment/>
      <protection/>
    </xf>
    <xf numFmtId="174" fontId="1" fillId="0" borderId="2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75" fontId="0" fillId="0" borderId="1" xfId="0" applyNumberFormat="1" applyBorder="1" applyAlignment="1">
      <alignment/>
    </xf>
    <xf numFmtId="174" fontId="1" fillId="0" borderId="1" xfId="0" applyNumberFormat="1" applyFont="1" applyBorder="1" applyAlignment="1" applyProtection="1">
      <alignment/>
      <protection/>
    </xf>
    <xf numFmtId="176" fontId="0" fillId="0" borderId="1" xfId="0" applyNumberFormat="1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2.7109375" style="0" customWidth="1"/>
    <col min="2" max="6" width="9.140625" style="0" customWidth="1"/>
    <col min="7" max="7" width="7.28125" style="0" customWidth="1"/>
    <col min="8" max="8" width="6.8515625" style="0" customWidth="1"/>
  </cols>
  <sheetData>
    <row r="1" spans="1:9" ht="24" customHeight="1">
      <c r="A1" s="1" t="s">
        <v>0</v>
      </c>
      <c r="B1" s="2"/>
      <c r="C1" s="2"/>
      <c r="D1" s="2"/>
      <c r="E1" s="2"/>
      <c r="F1" s="2"/>
      <c r="G1" s="3" t="s">
        <v>1</v>
      </c>
      <c r="H1" s="3"/>
      <c r="I1" s="2"/>
    </row>
    <row r="2" spans="1:9" ht="24" customHeight="1">
      <c r="A2" s="4" t="s">
        <v>2</v>
      </c>
      <c r="C2" s="2"/>
      <c r="D2" s="2"/>
      <c r="E2" s="2"/>
      <c r="F2" s="2"/>
      <c r="G2" s="2"/>
      <c r="H2" s="1"/>
      <c r="I2" s="5">
        <v>0</v>
      </c>
    </row>
    <row r="3" spans="1:8" ht="15.75" customHeight="1">
      <c r="A3" s="6" t="s">
        <v>3</v>
      </c>
      <c r="G3" s="1"/>
      <c r="H3" s="1"/>
    </row>
    <row r="4" spans="1:9" ht="15.75" customHeight="1">
      <c r="A4" s="1" t="s">
        <v>4</v>
      </c>
      <c r="B4" s="7"/>
      <c r="C4" s="7"/>
      <c r="D4" s="7"/>
      <c r="E4" s="7"/>
      <c r="F4" s="1" t="s">
        <v>5</v>
      </c>
      <c r="G4" s="8">
        <v>0</v>
      </c>
      <c r="H4" s="1"/>
      <c r="I4" s="5">
        <v>0</v>
      </c>
    </row>
    <row r="5" spans="1:9" ht="15.75" customHeight="1">
      <c r="A5" s="1"/>
      <c r="B5" s="2"/>
      <c r="C5" s="2"/>
      <c r="D5" s="2"/>
      <c r="E5" s="2"/>
      <c r="F5" s="2"/>
      <c r="G5" s="8">
        <v>0</v>
      </c>
      <c r="H5" s="1"/>
      <c r="I5" s="5">
        <v>0</v>
      </c>
    </row>
    <row r="6" spans="1:9" ht="15.75" customHeight="1">
      <c r="A6" s="1"/>
      <c r="B6" s="9"/>
      <c r="C6" s="9"/>
      <c r="D6" s="9"/>
      <c r="E6" s="9"/>
      <c r="F6" s="9"/>
      <c r="G6" s="8">
        <v>0</v>
      </c>
      <c r="H6" s="1"/>
      <c r="I6" s="5">
        <v>0</v>
      </c>
    </row>
    <row r="7" spans="1:9" ht="15.75" customHeight="1">
      <c r="A7" s="1"/>
      <c r="E7" s="1" t="s">
        <v>6</v>
      </c>
      <c r="G7" s="10">
        <v>0</v>
      </c>
      <c r="H7" s="11" t="s">
        <v>7</v>
      </c>
      <c r="I7" s="12"/>
    </row>
    <row r="8" spans="1:9" ht="15.75" customHeight="1">
      <c r="A8" s="1" t="s">
        <v>8</v>
      </c>
      <c r="B8" s="7"/>
      <c r="C8" s="7"/>
      <c r="D8" s="7"/>
      <c r="E8" s="7"/>
      <c r="F8" s="1" t="s">
        <v>5</v>
      </c>
      <c r="G8" s="8">
        <v>0</v>
      </c>
      <c r="I8" s="5">
        <v>0</v>
      </c>
    </row>
    <row r="9" spans="1:9" ht="15.75" customHeight="1">
      <c r="A9" s="1"/>
      <c r="B9" s="2"/>
      <c r="C9" s="2"/>
      <c r="D9" s="2"/>
      <c r="E9" s="2"/>
      <c r="F9" s="2"/>
      <c r="G9" s="8">
        <v>0</v>
      </c>
      <c r="I9" s="5">
        <v>0</v>
      </c>
    </row>
    <row r="10" spans="1:9" ht="15.75" customHeight="1">
      <c r="A10" s="1"/>
      <c r="B10" s="9"/>
      <c r="C10" s="9"/>
      <c r="D10" s="9"/>
      <c r="E10" s="9"/>
      <c r="F10" s="9"/>
      <c r="G10" s="8">
        <v>0</v>
      </c>
      <c r="I10" s="5">
        <v>0</v>
      </c>
    </row>
    <row r="11" spans="1:9" ht="15.75" customHeight="1">
      <c r="A11" s="1"/>
      <c r="B11" s="1"/>
      <c r="C11" s="1"/>
      <c r="D11" s="1"/>
      <c r="E11" s="1" t="s">
        <v>6</v>
      </c>
      <c r="G11" s="10">
        <v>0</v>
      </c>
      <c r="H11" s="11" t="s">
        <v>7</v>
      </c>
      <c r="I11" s="12"/>
    </row>
    <row r="12" spans="1:9" ht="15.75" customHeight="1">
      <c r="A12" s="1" t="s">
        <v>9</v>
      </c>
      <c r="B12" s="7"/>
      <c r="C12" s="7"/>
      <c r="D12" s="7"/>
      <c r="E12" s="7"/>
      <c r="F12" s="1" t="s">
        <v>5</v>
      </c>
      <c r="G12" s="13">
        <v>0</v>
      </c>
      <c r="H12" s="1"/>
      <c r="I12" s="5">
        <v>0</v>
      </c>
    </row>
    <row r="13" spans="1:9" ht="15.75" customHeight="1">
      <c r="A13" s="6" t="s">
        <v>10</v>
      </c>
      <c r="B13" s="1" t="s">
        <v>11</v>
      </c>
      <c r="C13" s="1"/>
      <c r="D13" s="1"/>
      <c r="E13" s="1"/>
      <c r="F13" s="1"/>
      <c r="G13" s="1"/>
      <c r="H13" s="1"/>
      <c r="I13" s="12"/>
    </row>
    <row r="14" spans="1:9" ht="15.75" customHeight="1">
      <c r="A14" s="1" t="s">
        <v>4</v>
      </c>
      <c r="B14" s="2"/>
      <c r="C14" s="2"/>
      <c r="D14" s="2"/>
      <c r="E14" s="2"/>
      <c r="F14" s="2"/>
      <c r="G14" s="13">
        <v>0</v>
      </c>
      <c r="H14" s="1"/>
      <c r="I14" s="5">
        <v>0</v>
      </c>
    </row>
    <row r="15" spans="1:9" ht="15.75" customHeight="1">
      <c r="A15" s="1"/>
      <c r="B15" s="2"/>
      <c r="C15" s="2"/>
      <c r="D15" s="2"/>
      <c r="E15" s="2"/>
      <c r="F15" s="2"/>
      <c r="G15" s="13">
        <v>0</v>
      </c>
      <c r="H15" s="1"/>
      <c r="I15" s="5">
        <v>0</v>
      </c>
    </row>
    <row r="16" spans="1:9" ht="15.75" customHeight="1">
      <c r="A16" s="1"/>
      <c r="B16" s="2"/>
      <c r="C16" s="2"/>
      <c r="D16" s="2"/>
      <c r="E16" s="2"/>
      <c r="F16" s="2"/>
      <c r="G16" s="13">
        <v>0</v>
      </c>
      <c r="H16" s="1"/>
      <c r="I16" s="5">
        <v>0</v>
      </c>
    </row>
    <row r="17" spans="1:9" ht="15.75" customHeight="1">
      <c r="A17" s="1"/>
      <c r="B17" s="2"/>
      <c r="C17" s="2"/>
      <c r="D17" s="2"/>
      <c r="E17" s="2"/>
      <c r="F17" s="2"/>
      <c r="G17" s="13">
        <v>0</v>
      </c>
      <c r="H17" s="1"/>
      <c r="I17" s="5">
        <v>0</v>
      </c>
    </row>
    <row r="18" spans="1:9" ht="15.75" customHeight="1">
      <c r="A18" s="1"/>
      <c r="B18" s="2"/>
      <c r="C18" s="2"/>
      <c r="D18" s="2"/>
      <c r="E18" s="2"/>
      <c r="F18" s="2"/>
      <c r="G18" s="13">
        <v>0</v>
      </c>
      <c r="H18" s="1"/>
      <c r="I18" s="5">
        <v>0</v>
      </c>
    </row>
    <row r="19" spans="1:9" ht="15.75" customHeight="1">
      <c r="A19" s="1" t="s">
        <v>8</v>
      </c>
      <c r="B19" s="2"/>
      <c r="C19" s="2"/>
      <c r="D19" s="2"/>
      <c r="E19" s="2"/>
      <c r="F19" s="2"/>
      <c r="G19" s="13">
        <v>0</v>
      </c>
      <c r="H19" s="1"/>
      <c r="I19" s="5">
        <v>0</v>
      </c>
    </row>
    <row r="20" spans="1:9" ht="15.75" customHeight="1">
      <c r="A20" s="1" t="s">
        <v>12</v>
      </c>
      <c r="B20" s="2"/>
      <c r="C20" s="2"/>
      <c r="D20" s="2"/>
      <c r="E20" s="2"/>
      <c r="F20" s="2"/>
      <c r="G20" s="13">
        <v>0</v>
      </c>
      <c r="H20" s="1"/>
      <c r="I20" s="5">
        <v>0</v>
      </c>
    </row>
    <row r="21" spans="1:9" ht="15.75" customHeight="1">
      <c r="A21" s="1"/>
      <c r="B21" s="2"/>
      <c r="C21" s="2"/>
      <c r="D21" s="2"/>
      <c r="E21" s="2"/>
      <c r="F21" s="2"/>
      <c r="G21" s="13">
        <v>0</v>
      </c>
      <c r="H21" s="1"/>
      <c r="I21" s="5">
        <v>0</v>
      </c>
    </row>
    <row r="22" spans="1:9" ht="15.75" customHeight="1">
      <c r="A22" s="1" t="s">
        <v>13</v>
      </c>
      <c r="B22" s="2"/>
      <c r="C22" s="2"/>
      <c r="D22" s="2"/>
      <c r="E22" s="2"/>
      <c r="F22" s="2"/>
      <c r="G22" s="13">
        <v>0</v>
      </c>
      <c r="H22" s="1"/>
      <c r="I22" s="5">
        <v>0</v>
      </c>
    </row>
    <row r="23" spans="1:9" ht="15.75" customHeight="1">
      <c r="A23" s="1"/>
      <c r="B23" s="2"/>
      <c r="C23" s="2"/>
      <c r="D23" s="2"/>
      <c r="E23" s="2"/>
      <c r="F23" s="2"/>
      <c r="G23" s="13">
        <v>0</v>
      </c>
      <c r="H23" s="1"/>
      <c r="I23" s="5">
        <v>0</v>
      </c>
    </row>
    <row r="24" spans="1:9" ht="15.75" customHeight="1">
      <c r="A24" s="1" t="s">
        <v>14</v>
      </c>
      <c r="B24" s="2"/>
      <c r="C24" s="2"/>
      <c r="D24" s="2"/>
      <c r="E24" s="2"/>
      <c r="F24" s="2"/>
      <c r="G24" s="13">
        <v>0</v>
      </c>
      <c r="H24" s="1"/>
      <c r="I24" s="5">
        <v>0</v>
      </c>
    </row>
    <row r="25" spans="1:9" ht="15.75" customHeight="1">
      <c r="A25" s="1"/>
      <c r="B25" s="2"/>
      <c r="C25" s="2"/>
      <c r="D25" s="2"/>
      <c r="E25" s="2"/>
      <c r="F25" s="2"/>
      <c r="G25" s="13">
        <v>0</v>
      </c>
      <c r="H25" s="1"/>
      <c r="I25" s="5">
        <v>0</v>
      </c>
    </row>
    <row r="26" spans="1:9" ht="15.75" customHeight="1">
      <c r="A26" s="1"/>
      <c r="B26" s="2"/>
      <c r="C26" s="2"/>
      <c r="D26" s="2"/>
      <c r="E26" s="2"/>
      <c r="F26" s="2"/>
      <c r="G26" s="13">
        <v>0</v>
      </c>
      <c r="H26" s="1"/>
      <c r="I26" s="5">
        <v>0</v>
      </c>
    </row>
    <row r="27" spans="1:9" ht="15.75" customHeight="1">
      <c r="A27" s="6" t="s">
        <v>15</v>
      </c>
      <c r="C27" s="14" t="s">
        <v>16</v>
      </c>
      <c r="D27" s="14"/>
      <c r="E27" s="14"/>
      <c r="F27" s="15">
        <f>G7+G11</f>
        <v>0</v>
      </c>
      <c r="G27" s="14" t="s">
        <v>17</v>
      </c>
      <c r="H27" s="14"/>
      <c r="I27" s="5">
        <f>SUM(I2:I26)</f>
        <v>0</v>
      </c>
    </row>
    <row r="28" spans="1:9" ht="15.75" customHeight="1">
      <c r="A28" s="16" t="s">
        <v>18</v>
      </c>
      <c r="B28" s="17" t="s">
        <v>19</v>
      </c>
      <c r="C28" s="18" t="s">
        <v>20</v>
      </c>
      <c r="D28" s="18"/>
      <c r="E28" s="18"/>
      <c r="F28" s="18" t="s">
        <v>21</v>
      </c>
      <c r="G28" s="18"/>
      <c r="H28" s="19" t="s">
        <v>22</v>
      </c>
      <c r="I28" s="17" t="s">
        <v>23</v>
      </c>
    </row>
    <row r="29" spans="1:9" ht="15.75" customHeight="1">
      <c r="A29" s="20"/>
      <c r="B29" s="17"/>
      <c r="C29" s="21" t="s">
        <v>24</v>
      </c>
      <c r="D29" s="22" t="s">
        <v>25</v>
      </c>
      <c r="E29" s="22" t="s">
        <v>26</v>
      </c>
      <c r="F29" s="21" t="s">
        <v>24</v>
      </c>
      <c r="G29" s="22" t="s">
        <v>25</v>
      </c>
      <c r="H29" s="23" t="s">
        <v>27</v>
      </c>
      <c r="I29" s="17"/>
    </row>
    <row r="30" spans="1:9" ht="15.75" customHeight="1">
      <c r="A30" s="24" t="s">
        <v>28</v>
      </c>
      <c r="B30" s="25"/>
      <c r="C30" s="26" t="s">
        <v>29</v>
      </c>
      <c r="D30" s="23" t="s">
        <v>29</v>
      </c>
      <c r="E30" s="23" t="s">
        <v>29</v>
      </c>
      <c r="F30" s="27"/>
      <c r="G30" s="28"/>
      <c r="H30" s="20"/>
      <c r="I30" s="28"/>
    </row>
    <row r="31" spans="1:9" ht="15.75" customHeight="1">
      <c r="A31" s="29" t="s">
        <v>30</v>
      </c>
      <c r="B31" s="30"/>
      <c r="C31" s="27"/>
      <c r="D31" s="31"/>
      <c r="E31" s="32" t="str">
        <f>IF(AND(F30&gt;0.8,C31&gt;0.8,C31&lt;&gt;0),(F30-C31)*1000/7.5,"  ")</f>
        <v>  </v>
      </c>
      <c r="F31" s="27"/>
      <c r="G31" s="31"/>
      <c r="H31" s="29"/>
      <c r="I31" s="31"/>
    </row>
    <row r="32" spans="1:9" ht="15.75" customHeight="1">
      <c r="A32" s="29" t="s">
        <v>31</v>
      </c>
      <c r="B32" s="30"/>
      <c r="C32" s="27"/>
      <c r="D32" s="31"/>
      <c r="E32" s="32" t="str">
        <f>IF(AND(G31&gt;0.8,D31&gt;0.8,C32&lt;&gt;0),D31/G31*E31+(F31-C32)*1000/7.5,IF(AND(G31&gt;0.8,D31&gt;0.8),D31/G31*E31,E31))</f>
        <v>  </v>
      </c>
      <c r="F32" s="27"/>
      <c r="G32" s="28"/>
      <c r="H32" s="29"/>
      <c r="I32" s="31"/>
    </row>
    <row r="33" spans="1:9" ht="15.75" customHeight="1">
      <c r="A33" s="29" t="s">
        <v>32</v>
      </c>
      <c r="B33" s="30"/>
      <c r="C33" s="27"/>
      <c r="D33" s="31"/>
      <c r="E33" s="32" t="str">
        <f>IF(AND(G32&gt;0.8,D32&gt;0.8,C33&lt;&gt;0),D32/G32*E32+(F32-C33)*1000/7.5,IF(AND(G32&gt;0.8,D32&gt;0.8),D32/G32*E32,E32))</f>
        <v>  </v>
      </c>
      <c r="F33" s="27"/>
      <c r="G33" s="31"/>
      <c r="H33" s="29"/>
      <c r="I33" s="31"/>
    </row>
    <row r="34" spans="1:9" ht="15.75" customHeight="1">
      <c r="A34" s="29" t="s">
        <v>33</v>
      </c>
      <c r="B34" s="30"/>
      <c r="C34" s="27"/>
      <c r="D34" s="31"/>
      <c r="E34" s="32" t="str">
        <f>IF(AND(G33&gt;0.8,D33&gt;0.8,C34&lt;&gt;0),D33/G33*E33+(F33-C34)*1000/7.5,IF(AND(G33&gt;0.8,D33&gt;0.8),D33/G33*E33,E33))</f>
        <v>  </v>
      </c>
      <c r="F34" s="27"/>
      <c r="G34" s="31"/>
      <c r="H34" s="29"/>
      <c r="I34" s="31"/>
    </row>
    <row r="35" spans="1:9" ht="15.75" customHeight="1">
      <c r="A35" s="20" t="s">
        <v>34</v>
      </c>
      <c r="B35" s="25"/>
      <c r="C35" s="27"/>
      <c r="D35" s="28"/>
      <c r="E35" s="32" t="str">
        <f>IF(AND(G34&gt;0.8,D34&gt;0.8,C35&lt;&gt;0),D34/G34*E34+(F34-C35)*1000/7.5,IF(AND(G34&gt;0.8,D34&gt;0.8),D34/G34*E34,E34))</f>
        <v>  </v>
      </c>
      <c r="F35" s="27"/>
      <c r="G35" s="28"/>
      <c r="H35" s="29"/>
      <c r="I35" s="31"/>
    </row>
    <row r="36" spans="1:9" ht="15.75" customHeight="1">
      <c r="A36" s="1" t="s">
        <v>9</v>
      </c>
      <c r="B36" s="3" t="s">
        <v>35</v>
      </c>
      <c r="C36" s="33"/>
      <c r="D36" s="34">
        <f>IF(G35&gt;0,G35,IF(D35&gt;0,D35,IF(G34&gt;0,G34,IF(D34&gt;0,D34,IF(G33&gt;0,G33,IF(D33&gt;0,D33,IF(G32&gt;0,G32,IF(D32&gt;0,D32,IF(G31&gt;0,G31,IF(D31&gt;0,D31,IF(G30&gt;0,G30,0)))))))))))</f>
        <v>0</v>
      </c>
      <c r="E36" s="2">
        <f>IF(D36=0,"",G12/D36)</f>
      </c>
      <c r="F36" s="1" t="s">
        <v>36</v>
      </c>
      <c r="G36" s="3" t="s">
        <v>37</v>
      </c>
      <c r="H36" s="35">
        <f>IF(D36=0,"",I27/D36)</f>
      </c>
      <c r="I36" s="1" t="s">
        <v>38</v>
      </c>
    </row>
    <row r="37" spans="1:9" ht="15.75" customHeight="1">
      <c r="A37" s="6" t="s">
        <v>39</v>
      </c>
      <c r="B37" s="3" t="s">
        <v>35</v>
      </c>
      <c r="C37" s="33"/>
      <c r="D37" s="1"/>
      <c r="E37" s="2"/>
      <c r="F37" s="11" t="s">
        <v>40</v>
      </c>
      <c r="G37" s="2"/>
      <c r="H37" s="11" t="s">
        <v>41</v>
      </c>
      <c r="I37" s="1"/>
    </row>
    <row r="38" spans="1:9" ht="15.75" customHeight="1">
      <c r="A38" s="3" t="s">
        <v>42</v>
      </c>
      <c r="B38" s="2"/>
      <c r="C38" s="3" t="s">
        <v>37</v>
      </c>
      <c r="D38" s="5">
        <v>0</v>
      </c>
      <c r="E38" s="14" t="s">
        <v>43</v>
      </c>
      <c r="F38" s="14"/>
      <c r="G38" s="2"/>
      <c r="H38" s="3" t="s">
        <v>37</v>
      </c>
      <c r="I38" s="5">
        <v>0</v>
      </c>
    </row>
    <row r="39" spans="1:9" ht="15.75" customHeight="1">
      <c r="A39" s="3" t="s">
        <v>44</v>
      </c>
      <c r="B39" s="9"/>
      <c r="C39" s="3" t="s">
        <v>37</v>
      </c>
      <c r="D39" s="5">
        <v>0</v>
      </c>
      <c r="E39" s="1"/>
      <c r="F39" s="3" t="s">
        <v>45</v>
      </c>
      <c r="G39" s="36">
        <f>E37+G37</f>
        <v>0</v>
      </c>
      <c r="H39" s="3" t="s">
        <v>37</v>
      </c>
      <c r="I39" s="5">
        <f>0.1*G39</f>
        <v>0</v>
      </c>
    </row>
    <row r="40" spans="1:9" ht="15.75" customHeight="1">
      <c r="A40" s="3" t="s">
        <v>46</v>
      </c>
      <c r="B40" s="3"/>
      <c r="C40" s="35">
        <f>D38+D39+I38+I39</f>
        <v>0</v>
      </c>
      <c r="D40" s="1" t="s">
        <v>47</v>
      </c>
      <c r="E40" s="35">
        <f>IF(G39=0,0,C40/G39)</f>
        <v>0</v>
      </c>
      <c r="F40" s="37" t="s">
        <v>48</v>
      </c>
      <c r="G40" s="1"/>
      <c r="H40" s="3" t="s">
        <v>22</v>
      </c>
      <c r="I40" s="38">
        <v>0</v>
      </c>
    </row>
    <row r="41" spans="1:8" ht="15.75" customHeight="1">
      <c r="A41" s="1" t="s">
        <v>49</v>
      </c>
      <c r="B41" s="39">
        <f ca="1">IF(B30&lt;&gt;0,IF(C37=0,NOW()-B30,MAX(B30:B35,C36,C37)-B30),0)</f>
        <v>0</v>
      </c>
      <c r="C41" s="1" t="s">
        <v>50</v>
      </c>
      <c r="E41" s="3" t="s">
        <v>22</v>
      </c>
      <c r="F41" s="40">
        <f>(SUM(H30:H35,I40))/(60*24)</f>
        <v>0</v>
      </c>
      <c r="G41" s="11" t="s">
        <v>51</v>
      </c>
      <c r="H41" s="1"/>
    </row>
    <row r="42" spans="1:8" ht="15.75" customHeight="1">
      <c r="A42" s="3" t="s">
        <v>52</v>
      </c>
      <c r="B42" s="3"/>
      <c r="C42" s="5">
        <f>I27+C40</f>
        <v>0</v>
      </c>
      <c r="D42" s="11"/>
      <c r="E42" s="35">
        <f>IF(E37&gt;0,H36*0.75+E40,0)</f>
        <v>0</v>
      </c>
      <c r="F42" s="11" t="s">
        <v>53</v>
      </c>
      <c r="G42" s="35">
        <f>IF(G37&gt;0,H36*0.375+E40,0)</f>
        <v>0</v>
      </c>
      <c r="H42" s="1" t="s">
        <v>54</v>
      </c>
    </row>
    <row r="43" spans="1:9" ht="13.5">
      <c r="A43" s="1" t="s">
        <v>55</v>
      </c>
      <c r="B43" s="41"/>
      <c r="C43" s="41"/>
      <c r="D43" s="41"/>
      <c r="E43" s="41"/>
      <c r="F43" s="41"/>
      <c r="G43" s="41"/>
      <c r="H43" s="41"/>
      <c r="I43" s="41"/>
    </row>
    <row r="44" spans="1:9" ht="13.5">
      <c r="A44" s="1"/>
      <c r="B44" s="41"/>
      <c r="C44" s="41"/>
      <c r="D44" s="41"/>
      <c r="E44" s="41"/>
      <c r="F44" s="41"/>
      <c r="G44" s="41"/>
      <c r="H44" s="41"/>
      <c r="I44" s="41"/>
    </row>
    <row r="45" spans="1:9" ht="13.5">
      <c r="A45" s="1"/>
      <c r="B45" s="41"/>
      <c r="C45" s="41"/>
      <c r="D45" s="41"/>
      <c r="E45" s="41"/>
      <c r="F45" s="41"/>
      <c r="G45" s="41"/>
      <c r="H45" s="41"/>
      <c r="I45" s="41"/>
    </row>
    <row r="46" spans="1:9" ht="13.5">
      <c r="A46" s="1"/>
      <c r="B46" s="41"/>
      <c r="C46" s="41"/>
      <c r="D46" s="41"/>
      <c r="E46" s="41"/>
      <c r="F46" s="41"/>
      <c r="G46" s="41"/>
      <c r="H46" s="41"/>
      <c r="I46" s="41"/>
    </row>
    <row r="47" spans="1:9" ht="13.5">
      <c r="A47" s="1"/>
      <c r="B47" s="41"/>
      <c r="C47" s="41"/>
      <c r="D47" s="41"/>
      <c r="E47" s="41"/>
      <c r="F47" s="41"/>
      <c r="G47" s="41"/>
      <c r="H47" s="41"/>
      <c r="I47" s="41"/>
    </row>
    <row r="48" spans="1:8" ht="13.5">
      <c r="A48" s="1"/>
      <c r="G48" s="1"/>
      <c r="H48" s="1"/>
    </row>
    <row r="49" spans="1:8" ht="13.5">
      <c r="A49" s="1"/>
      <c r="G49" s="1"/>
      <c r="H49" s="1"/>
    </row>
    <row r="50" spans="1:8" ht="13.5">
      <c r="A50" s="1"/>
      <c r="G50" s="1"/>
      <c r="H50" s="1"/>
    </row>
    <row r="51" spans="1:8" ht="13.5">
      <c r="A51" s="1"/>
      <c r="G51" s="1"/>
      <c r="H51" s="1"/>
    </row>
    <row r="52" spans="1:8" ht="13.5">
      <c r="A52" s="1"/>
      <c r="G52" s="1"/>
      <c r="H52" s="1"/>
    </row>
    <row r="53" spans="1:8" ht="13.5">
      <c r="A53" s="1"/>
      <c r="G53" s="1"/>
      <c r="H53" s="1"/>
    </row>
    <row r="54" spans="1:8" ht="13.5">
      <c r="A54" s="1"/>
      <c r="G54" s="1"/>
      <c r="H54" s="1"/>
    </row>
    <row r="55" spans="1:8" ht="13.5">
      <c r="A55" s="1"/>
      <c r="G55" s="1"/>
      <c r="H55" s="1"/>
    </row>
    <row r="56" spans="1:8" ht="13.5">
      <c r="A56" s="1"/>
      <c r="G56" s="1"/>
      <c r="H56" s="1"/>
    </row>
    <row r="57" spans="1:8" ht="13.5">
      <c r="A57" s="1"/>
      <c r="G57" s="1"/>
      <c r="H57" s="1"/>
    </row>
    <row r="58" spans="1:8" ht="13.5">
      <c r="A58" s="1"/>
      <c r="G58" s="1"/>
      <c r="H58" s="1"/>
    </row>
    <row r="59" spans="1:8" ht="13.5">
      <c r="A59" s="1"/>
      <c r="G59" s="1"/>
      <c r="H59" s="1"/>
    </row>
    <row r="60" spans="1:8" ht="13.5">
      <c r="A60" s="1"/>
      <c r="G60" s="1"/>
      <c r="H60" s="1"/>
    </row>
    <row r="61" spans="1:8" ht="13.5">
      <c r="A61" s="1"/>
      <c r="G61" s="1"/>
      <c r="H61" s="1"/>
    </row>
    <row r="62" spans="1:8" ht="13.5">
      <c r="A62" s="1"/>
      <c r="G62" s="1"/>
      <c r="H62" s="1"/>
    </row>
    <row r="63" spans="1:8" ht="13.5">
      <c r="A63" s="1"/>
      <c r="G63" s="1"/>
      <c r="H63" s="1"/>
    </row>
    <row r="64" spans="1:8" ht="13.5">
      <c r="A64" s="1"/>
      <c r="G64" s="1"/>
      <c r="H64" s="1"/>
    </row>
    <row r="65" spans="1:8" ht="13.5">
      <c r="A65" s="1"/>
      <c r="G65" s="1"/>
      <c r="H65" s="1"/>
    </row>
    <row r="66" spans="1:8" ht="13.5">
      <c r="A66" s="1"/>
      <c r="G66" s="1"/>
      <c r="H66" s="1"/>
    </row>
    <row r="67" spans="1:8" ht="13.5">
      <c r="A67" s="1"/>
      <c r="G67" s="1"/>
      <c r="H67" s="1"/>
    </row>
    <row r="68" spans="1:8" ht="13.5">
      <c r="A68" s="1"/>
      <c r="G68" s="1"/>
      <c r="H68" s="1"/>
    </row>
    <row r="69" spans="1:8" ht="13.5">
      <c r="A69" s="1"/>
      <c r="G69" s="1"/>
      <c r="H69" s="1"/>
    </row>
    <row r="70" spans="1:8" ht="13.5">
      <c r="A70" s="1"/>
      <c r="G70" s="1"/>
      <c r="H70" s="1"/>
    </row>
    <row r="71" spans="1:8" ht="13.5">
      <c r="A71" s="1"/>
      <c r="G71" s="1"/>
      <c r="H71" s="1"/>
    </row>
    <row r="72" spans="1:8" ht="13.5">
      <c r="A72" s="1"/>
      <c r="G72" s="1"/>
      <c r="H72" s="1"/>
    </row>
    <row r="73" spans="1:8" ht="13.5">
      <c r="A73" s="1"/>
      <c r="G73" s="1"/>
      <c r="H73" s="1"/>
    </row>
    <row r="74" spans="1:8" ht="13.5">
      <c r="A74" s="1"/>
      <c r="G74" s="1"/>
      <c r="H74" s="1"/>
    </row>
    <row r="75" spans="1:8" ht="13.5">
      <c r="A75" s="1"/>
      <c r="G75" s="1"/>
      <c r="H75" s="1"/>
    </row>
    <row r="76" spans="1:8" ht="13.5">
      <c r="A76" s="1"/>
      <c r="G76" s="1"/>
      <c r="H76" s="1"/>
    </row>
    <row r="77" spans="1:8" ht="13.5">
      <c r="A77" s="1"/>
      <c r="G77" s="1"/>
      <c r="H77" s="1"/>
    </row>
    <row r="78" spans="1:8" ht="13.5">
      <c r="A78" s="1"/>
      <c r="G78" s="1"/>
      <c r="H78" s="1"/>
    </row>
    <row r="79" spans="1:8" ht="13.5">
      <c r="A79" s="1"/>
      <c r="G79" s="1"/>
      <c r="H79" s="1"/>
    </row>
    <row r="80" spans="1:8" ht="13.5">
      <c r="A80" s="1"/>
      <c r="G80" s="1"/>
      <c r="H80" s="1"/>
    </row>
    <row r="81" spans="1:8" ht="13.5">
      <c r="A81" s="1"/>
      <c r="G81" s="1"/>
      <c r="H81" s="1"/>
    </row>
    <row r="82" spans="1:8" ht="13.5">
      <c r="A82" s="1"/>
      <c r="G82" s="1"/>
      <c r="H82" s="1"/>
    </row>
    <row r="83" spans="1:8" ht="13.5">
      <c r="A83" s="1"/>
      <c r="G83" s="1"/>
      <c r="H83" s="1"/>
    </row>
    <row r="84" spans="1:8" ht="13.5">
      <c r="A84" s="1"/>
      <c r="G84" s="1"/>
      <c r="H84" s="1"/>
    </row>
    <row r="85" spans="1:8" ht="13.5">
      <c r="A85" s="1"/>
      <c r="G85" s="1"/>
      <c r="H85" s="1"/>
    </row>
    <row r="86" spans="1:8" ht="13.5">
      <c r="A86" s="1"/>
      <c r="G86" s="1"/>
      <c r="H86" s="1"/>
    </row>
    <row r="87" spans="1:8" ht="13.5">
      <c r="A87" s="1"/>
      <c r="G87" s="1"/>
      <c r="H87" s="1"/>
    </row>
    <row r="88" spans="1:8" ht="13.5">
      <c r="A88" s="1"/>
      <c r="G88" s="1"/>
      <c r="H88" s="1"/>
    </row>
    <row r="89" spans="1:8" ht="13.5">
      <c r="A89" s="1"/>
      <c r="G89" s="1"/>
      <c r="H89" s="1"/>
    </row>
    <row r="90" spans="1:8" ht="13.5">
      <c r="A90" s="1"/>
      <c r="G90" s="1"/>
      <c r="H90" s="1"/>
    </row>
    <row r="91" spans="1:8" ht="13.5">
      <c r="A91" s="1"/>
      <c r="G91" s="1"/>
      <c r="H91" s="1"/>
    </row>
    <row r="92" spans="1:8" ht="13.5">
      <c r="A92" s="1"/>
      <c r="G92" s="1"/>
      <c r="H92" s="1"/>
    </row>
    <row r="93" spans="1:8" ht="13.5">
      <c r="A93" s="1"/>
      <c r="G93" s="1"/>
      <c r="H93" s="1"/>
    </row>
    <row r="94" spans="1:8" ht="13.5">
      <c r="A94" s="1"/>
      <c r="G94" s="1"/>
      <c r="H94" s="1"/>
    </row>
    <row r="95" spans="1:8" ht="13.5">
      <c r="A95" s="1"/>
      <c r="G95" s="1"/>
      <c r="H95" s="1"/>
    </row>
    <row r="96" spans="1:8" ht="13.5">
      <c r="A96" s="1"/>
      <c r="G96" s="1"/>
      <c r="H96" s="1"/>
    </row>
    <row r="97" spans="1:8" ht="13.5">
      <c r="A97" s="1"/>
      <c r="G97" s="1"/>
      <c r="H97" s="1"/>
    </row>
    <row r="98" spans="1:8" ht="13.5">
      <c r="A98" s="1"/>
      <c r="G98" s="1"/>
      <c r="H98" s="1"/>
    </row>
    <row r="99" spans="1:8" ht="13.5">
      <c r="A99" s="1"/>
      <c r="G99" s="1"/>
      <c r="H99" s="1"/>
    </row>
    <row r="100" spans="1:8" ht="13.5">
      <c r="A100" s="1"/>
      <c r="G100" s="1"/>
      <c r="H100" s="1"/>
    </row>
    <row r="101" spans="1:8" ht="13.5">
      <c r="A101" s="1"/>
      <c r="G101" s="1"/>
      <c r="H101" s="1"/>
    </row>
    <row r="102" spans="1:8" ht="13.5">
      <c r="A102" s="1"/>
      <c r="G102" s="1"/>
      <c r="H102" s="1"/>
    </row>
    <row r="103" spans="1:8" ht="13.5">
      <c r="A103" s="1"/>
      <c r="G103" s="1"/>
      <c r="H103" s="1"/>
    </row>
    <row r="104" spans="1:8" ht="13.5">
      <c r="A104" s="1"/>
      <c r="G104" s="1"/>
      <c r="H104" s="1"/>
    </row>
    <row r="105" spans="1:8" ht="13.5">
      <c r="A105" s="1"/>
      <c r="G105" s="1"/>
      <c r="H105" s="1"/>
    </row>
    <row r="106" spans="1:8" ht="13.5">
      <c r="A106" s="1"/>
      <c r="G106" s="1"/>
      <c r="H106" s="1"/>
    </row>
    <row r="107" spans="1:8" ht="13.5">
      <c r="A107" s="1"/>
      <c r="G107" s="1"/>
      <c r="H107" s="1"/>
    </row>
    <row r="108" spans="1:8" ht="13.5">
      <c r="A108" s="1"/>
      <c r="G108" s="1"/>
      <c r="H108" s="1"/>
    </row>
    <row r="109" spans="1:8" ht="13.5">
      <c r="A109" s="1"/>
      <c r="G109" s="1"/>
      <c r="H109" s="1"/>
    </row>
    <row r="110" spans="1:8" ht="13.5">
      <c r="A110" s="1"/>
      <c r="G110" s="1"/>
      <c r="H110" s="1"/>
    </row>
    <row r="111" spans="1:8" ht="13.5">
      <c r="A111" s="1"/>
      <c r="G111" s="1"/>
      <c r="H111" s="1"/>
    </row>
    <row r="112" spans="1:8" ht="13.5">
      <c r="A112" s="1"/>
      <c r="G112" s="1"/>
      <c r="H112" s="1"/>
    </row>
    <row r="113" spans="1:8" ht="13.5">
      <c r="A113" s="1"/>
      <c r="G113" s="1"/>
      <c r="H113" s="1"/>
    </row>
    <row r="114" spans="1:8" ht="13.5">
      <c r="A114" s="1"/>
      <c r="G114" s="1"/>
      <c r="H114" s="1"/>
    </row>
    <row r="115" spans="1:8" ht="13.5">
      <c r="A115" s="1"/>
      <c r="G115" s="1"/>
      <c r="H115" s="1"/>
    </row>
    <row r="116" spans="1:8" ht="13.5">
      <c r="A116" s="1"/>
      <c r="G116" s="1"/>
      <c r="H116" s="1"/>
    </row>
    <row r="117" spans="1:8" ht="13.5">
      <c r="A117" s="1"/>
      <c r="G117" s="1"/>
      <c r="H117" s="1"/>
    </row>
    <row r="118" spans="1:8" ht="13.5">
      <c r="A118" s="1"/>
      <c r="G118" s="1"/>
      <c r="H118" s="1"/>
    </row>
    <row r="119" spans="1:8" ht="13.5">
      <c r="A119" s="1"/>
      <c r="G119" s="1"/>
      <c r="H119" s="1"/>
    </row>
    <row r="120" spans="1:8" ht="13.5">
      <c r="A120" s="1"/>
      <c r="G120" s="1"/>
      <c r="H120" s="1"/>
    </row>
    <row r="121" spans="1:8" ht="13.5">
      <c r="A121" s="1"/>
      <c r="G121" s="1"/>
      <c r="H121" s="1"/>
    </row>
    <row r="122" spans="1:8" ht="13.5">
      <c r="A122" s="1"/>
      <c r="G122" s="1"/>
      <c r="H122" s="1"/>
    </row>
    <row r="123" spans="1:8" ht="13.5">
      <c r="A123" s="1"/>
      <c r="G123" s="1"/>
      <c r="H123" s="1"/>
    </row>
    <row r="124" spans="1:8" ht="13.5">
      <c r="A124" s="1"/>
      <c r="G124" s="1"/>
      <c r="H124" s="1"/>
    </row>
    <row r="125" spans="1:8" ht="13.5">
      <c r="A125" s="1"/>
      <c r="G125" s="1"/>
      <c r="H125" s="1"/>
    </row>
    <row r="126" spans="1:8" ht="13.5">
      <c r="A126" s="1"/>
      <c r="G126" s="1"/>
      <c r="H126" s="1"/>
    </row>
    <row r="127" spans="1:8" ht="13.5">
      <c r="A127" s="1"/>
      <c r="G127" s="1"/>
      <c r="H127" s="1"/>
    </row>
    <row r="128" spans="1:8" ht="13.5">
      <c r="A128" s="1"/>
      <c r="G128" s="1"/>
      <c r="H128" s="1"/>
    </row>
    <row r="129" spans="1:8" ht="13.5">
      <c r="A129" s="1"/>
      <c r="G129" s="1"/>
      <c r="H129" s="1"/>
    </row>
    <row r="130" spans="1:8" ht="13.5">
      <c r="A130" s="1"/>
      <c r="G130" s="1"/>
      <c r="H130" s="1"/>
    </row>
    <row r="131" spans="1:8" ht="13.5">
      <c r="A131" s="1"/>
      <c r="G131" s="1"/>
      <c r="H131" s="1"/>
    </row>
    <row r="132" spans="1:8" ht="13.5">
      <c r="A132" s="1"/>
      <c r="G132" s="1"/>
      <c r="H132" s="1"/>
    </row>
    <row r="133" spans="1:8" ht="13.5">
      <c r="A133" s="1"/>
      <c r="G133" s="1"/>
      <c r="H133" s="1"/>
    </row>
    <row r="134" spans="1:8" ht="13.5">
      <c r="A134" s="1"/>
      <c r="G134" s="1"/>
      <c r="H134" s="1"/>
    </row>
    <row r="135" spans="1:8" ht="13.5">
      <c r="A135" s="1"/>
      <c r="G135" s="1"/>
      <c r="H135" s="1"/>
    </row>
    <row r="136" spans="1:8" ht="13.5">
      <c r="A136" s="1"/>
      <c r="G136" s="1"/>
      <c r="H136" s="1"/>
    </row>
    <row r="137" spans="1:8" ht="13.5">
      <c r="A137" s="1"/>
      <c r="G137" s="1"/>
      <c r="H137" s="1"/>
    </row>
    <row r="138" spans="1:8" ht="13.5">
      <c r="A138" s="1"/>
      <c r="G138" s="1"/>
      <c r="H138" s="1"/>
    </row>
    <row r="139" spans="1:8" ht="13.5">
      <c r="A139" s="1"/>
      <c r="G139" s="1"/>
      <c r="H139" s="1"/>
    </row>
    <row r="140" spans="1:8" ht="13.5">
      <c r="A140" s="1"/>
      <c r="G140" s="1"/>
      <c r="H140" s="1"/>
    </row>
    <row r="141" spans="1:8" ht="13.5">
      <c r="A141" s="1"/>
      <c r="G141" s="1"/>
      <c r="H141" s="1"/>
    </row>
    <row r="142" spans="1:8" ht="13.5">
      <c r="A142" s="1"/>
      <c r="G142" s="1"/>
      <c r="H142" s="1"/>
    </row>
    <row r="143" spans="1:8" ht="13.5">
      <c r="A143" s="1"/>
      <c r="G143" s="1"/>
      <c r="H143" s="1"/>
    </row>
    <row r="144" spans="1:8" ht="13.5">
      <c r="A144" s="1"/>
      <c r="G144" s="1"/>
      <c r="H144" s="1"/>
    </row>
    <row r="145" spans="1:8" ht="13.5">
      <c r="A145" s="1"/>
      <c r="G145" s="1"/>
      <c r="H145" s="1"/>
    </row>
    <row r="146" spans="1:8" ht="13.5">
      <c r="A146" s="1"/>
      <c r="G146" s="1"/>
      <c r="H146" s="1"/>
    </row>
    <row r="147" spans="1:8" ht="13.5">
      <c r="A147" s="1"/>
      <c r="G147" s="1"/>
      <c r="H147" s="1"/>
    </row>
    <row r="148" spans="1:8" ht="13.5">
      <c r="A148" s="1"/>
      <c r="G148" s="1"/>
      <c r="H148" s="1"/>
    </row>
    <row r="149" spans="1:8" ht="13.5">
      <c r="A149" s="1"/>
      <c r="G149" s="1"/>
      <c r="H149" s="1"/>
    </row>
    <row r="150" spans="1:8" ht="13.5">
      <c r="A150" s="1"/>
      <c r="G150" s="1"/>
      <c r="H150" s="1"/>
    </row>
    <row r="151" spans="1:8" ht="13.5">
      <c r="A151" s="1"/>
      <c r="G151" s="1"/>
      <c r="H151" s="1"/>
    </row>
    <row r="152" spans="1:8" ht="13.5">
      <c r="A152" s="1"/>
      <c r="G152" s="1"/>
      <c r="H152" s="1"/>
    </row>
    <row r="153" spans="1:8" ht="13.5">
      <c r="A153" s="1"/>
      <c r="G153" s="1"/>
      <c r="H153" s="1"/>
    </row>
    <row r="154" spans="1:8" ht="13.5">
      <c r="A154" s="1"/>
      <c r="G154" s="1"/>
      <c r="H154" s="1"/>
    </row>
    <row r="155" spans="1:8" ht="13.5">
      <c r="A155" s="1"/>
      <c r="G155" s="1"/>
      <c r="H155" s="1"/>
    </row>
    <row r="156" spans="1:8" ht="13.5">
      <c r="A156" s="1"/>
      <c r="G156" s="1"/>
      <c r="H156" s="1"/>
    </row>
    <row r="157" spans="1:8" ht="13.5">
      <c r="A157" s="1"/>
      <c r="G157" s="1"/>
      <c r="H157" s="1"/>
    </row>
    <row r="158" spans="1:8" ht="13.5">
      <c r="A158" s="1"/>
      <c r="G158" s="1"/>
      <c r="H158" s="1"/>
    </row>
    <row r="159" spans="1:8" ht="13.5">
      <c r="A159" s="1"/>
      <c r="G159" s="1"/>
      <c r="H159" s="1"/>
    </row>
    <row r="160" spans="1:8" ht="13.5">
      <c r="A160" s="1"/>
      <c r="G160" s="1"/>
      <c r="H160" s="1"/>
    </row>
    <row r="161" spans="1:8" ht="13.5">
      <c r="A161" s="1"/>
      <c r="G161" s="1"/>
      <c r="H161" s="1"/>
    </row>
    <row r="162" spans="1:8" ht="13.5">
      <c r="A162" s="1"/>
      <c r="G162" s="1"/>
      <c r="H162" s="1"/>
    </row>
    <row r="163" spans="1:8" ht="13.5">
      <c r="A163" s="1"/>
      <c r="G163" s="1"/>
      <c r="H163" s="1"/>
    </row>
    <row r="164" spans="1:8" ht="13.5">
      <c r="A164" s="1"/>
      <c r="G164" s="1"/>
      <c r="H164" s="1"/>
    </row>
    <row r="165" spans="1:8" ht="13.5">
      <c r="A165" s="1"/>
      <c r="G165" s="1"/>
      <c r="H165" s="1"/>
    </row>
    <row r="166" spans="1:8" ht="13.5">
      <c r="A166" s="1"/>
      <c r="G166" s="1"/>
      <c r="H166" s="1"/>
    </row>
    <row r="167" spans="1:8" ht="13.5">
      <c r="A167" s="1"/>
      <c r="G167" s="1"/>
      <c r="H167" s="1"/>
    </row>
    <row r="168" spans="1:8" ht="13.5">
      <c r="A168" s="1"/>
      <c r="G168" s="1"/>
      <c r="H168" s="1"/>
    </row>
    <row r="169" spans="1:8" ht="13.5">
      <c r="A169" s="1"/>
      <c r="G169" s="1"/>
      <c r="H169" s="1"/>
    </row>
    <row r="170" spans="1:8" ht="13.5">
      <c r="A170" s="1"/>
      <c r="G170" s="1"/>
      <c r="H170" s="1"/>
    </row>
    <row r="171" spans="1:8" ht="13.5">
      <c r="A171" s="1"/>
      <c r="G171" s="1"/>
      <c r="H171" s="1"/>
    </row>
    <row r="172" spans="1:8" ht="13.5">
      <c r="A172" s="1"/>
      <c r="G172" s="1"/>
      <c r="H172" s="1"/>
    </row>
    <row r="173" spans="1:8" ht="13.5">
      <c r="A173" s="1"/>
      <c r="G173" s="1"/>
      <c r="H173" s="1"/>
    </row>
    <row r="174" spans="1:8" ht="13.5">
      <c r="A174" s="1"/>
      <c r="G174" s="1"/>
      <c r="H174" s="1"/>
    </row>
    <row r="175" spans="1:8" ht="13.5">
      <c r="A175" s="1"/>
      <c r="G175" s="1"/>
      <c r="H175" s="1"/>
    </row>
  </sheetData>
  <mergeCells count="37">
    <mergeCell ref="B1:F1"/>
    <mergeCell ref="G1:H1"/>
    <mergeCell ref="C2:G2"/>
    <mergeCell ref="B4:E4"/>
    <mergeCell ref="B5:F5"/>
    <mergeCell ref="B6:F6"/>
    <mergeCell ref="B8:E8"/>
    <mergeCell ref="B9:F9"/>
    <mergeCell ref="B10:F10"/>
    <mergeCell ref="B12:E12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C27:E27"/>
    <mergeCell ref="G27:H27"/>
    <mergeCell ref="B28:B29"/>
    <mergeCell ref="C28:E28"/>
    <mergeCell ref="F28:G28"/>
    <mergeCell ref="I28:I29"/>
    <mergeCell ref="E38:F38"/>
    <mergeCell ref="A40:B40"/>
    <mergeCell ref="A42:B42"/>
    <mergeCell ref="B43:I43"/>
    <mergeCell ref="B44:I44"/>
    <mergeCell ref="B45:I45"/>
    <mergeCell ref="B46:I46"/>
    <mergeCell ref="B47:I47"/>
  </mergeCells>
  <printOptions/>
  <pageMargins left="0.7479166666666667" right="0.7479166666666667" top="0.35555555555555557" bottom="0.6618055555555555" header="0.11805555555555555" footer="0.5118055555555555"/>
  <pageSetup firstPageNumber="1" useFirstPageNumber="1" horizontalDpi="300" verticalDpi="300" orientation="portrait" paperSize="9"/>
  <headerFooter alignWithMargins="0">
    <oddHeader>&amp;L&amp;D&amp;C&amp;A&amp;RTekijät: Sami ja Tero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Ojanen</dc:creator>
  <cp:keywords/>
  <dc:description/>
  <cp:lastModifiedBy>Sami</cp:lastModifiedBy>
  <cp:lastPrinted>2003-09-02T18:11:02Z</cp:lastPrinted>
  <dcterms:created xsi:type="dcterms:W3CDTF">2003-06-09T13:12:28Z</dcterms:created>
  <dcterms:modified xsi:type="dcterms:W3CDTF">2006-08-02T15:56:07Z</dcterms:modified>
  <cp:category/>
  <cp:version/>
  <cp:contentType/>
  <cp:contentStatus/>
  <cp:revision>7</cp:revision>
</cp:coreProperties>
</file>